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bankgroup-my.sharepoint.com/personal/nuozawa_adaptation-fund_org/Documents/Proposals/IE and EE fees/"/>
    </mc:Choice>
  </mc:AlternateContent>
  <xr:revisionPtr revIDLastSave="1317" documentId="8_{2E0F537F-BE8C-4CF8-BF0B-A600724DA54F}" xr6:coauthVersionLast="47" xr6:coauthVersionMax="47" xr10:uidLastSave="{132A9668-C8B3-47CF-8AE7-D0A4C93E37B3}"/>
  <bookViews>
    <workbookView xWindow="0" yWindow="855" windowWidth="28800" windowHeight="19380" xr2:uid="{A24473E7-F19F-4ECC-89C6-C9D4288E4C3F}"/>
  </bookViews>
  <sheets>
    <sheet name="Fee Calculatio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3" l="1"/>
  <c r="K19" i="3"/>
  <c r="M19" i="3" s="1"/>
  <c r="M12" i="3"/>
  <c r="M13" i="3"/>
  <c r="M14" i="3"/>
  <c r="M15" i="3"/>
  <c r="M16" i="3"/>
  <c r="M17" i="3"/>
  <c r="M18" i="3"/>
  <c r="M11" i="3"/>
  <c r="D11" i="3"/>
  <c r="D10" i="3"/>
  <c r="L27" i="3" s="1"/>
  <c r="K25" i="3" l="1"/>
  <c r="M26" i="3"/>
  <c r="D39" i="3"/>
  <c r="F39" i="3" s="1"/>
  <c r="F37" i="3"/>
  <c r="F32" i="3"/>
  <c r="D20" i="3"/>
  <c r="F18" i="3"/>
  <c r="F20" i="3" l="1"/>
  <c r="D21" i="3"/>
  <c r="E21" i="3" s="1"/>
  <c r="F21" i="3" s="1"/>
  <c r="E19" i="3"/>
  <c r="F19" i="3" s="1"/>
  <c r="E38" i="3"/>
  <c r="F38" i="3" s="1"/>
  <c r="E40" i="3"/>
  <c r="D30" i="3"/>
  <c r="D41" i="3"/>
  <c r="F41" i="3" s="1"/>
  <c r="D22" i="3" l="1"/>
  <c r="F22" i="3" s="1"/>
  <c r="F40" i="3"/>
  <c r="D31" i="3"/>
  <c r="D29" i="3"/>
  <c r="F30" i="3"/>
  <c r="E31" i="3" l="1"/>
  <c r="F31" i="3" s="1"/>
  <c r="E29" i="3"/>
  <c r="F29" i="3" s="1"/>
  <c r="D28" i="3"/>
  <c r="F28" i="3" s="1"/>
  <c r="K28" i="3" l="1"/>
  <c r="M27" i="3"/>
  <c r="M25" i="3" l="1"/>
  <c r="K29" i="3"/>
  <c r="K30" i="3" s="1"/>
  <c r="M30" i="3" s="1"/>
  <c r="M28" i="3"/>
  <c r="M29" i="3" l="1"/>
  <c r="K31" i="3"/>
  <c r="M31" i="3" s="1"/>
</calcChain>
</file>

<file path=xl/sharedStrings.xml><?xml version="1.0" encoding="utf-8"?>
<sst xmlns="http://schemas.openxmlformats.org/spreadsheetml/2006/main" count="66" uniqueCount="42">
  <si>
    <t>Indicated Figures</t>
  </si>
  <si>
    <t>Error Check</t>
  </si>
  <si>
    <t>Single or Regional</t>
  </si>
  <si>
    <t>Adjusted Figures</t>
  </si>
  <si>
    <t>Total Component :A</t>
  </si>
  <si>
    <t>EE fee: B</t>
  </si>
  <si>
    <t>Total Program Cost : A+B</t>
  </si>
  <si>
    <t>IE fee: C</t>
  </si>
  <si>
    <t>Total Request: A+B+C</t>
  </si>
  <si>
    <t>Step3: Fill out the amount (USD) in green cells</t>
  </si>
  <si>
    <t>EE and IE Caps</t>
  </si>
  <si>
    <t>EE Cap</t>
  </si>
  <si>
    <t>IE Cap</t>
  </si>
  <si>
    <t>Step2: Chose EE Type</t>
  </si>
  <si>
    <t>2. If IE act as EE, or act the part of EE(s)</t>
  </si>
  <si>
    <t>1. If EE(s) are different from IE</t>
  </si>
  <si>
    <t>(USD)</t>
  </si>
  <si>
    <t>Total EE fee: B</t>
  </si>
  <si>
    <t>Proposed Figures</t>
  </si>
  <si>
    <t>3.2. A case where the Total Request (A+B+C) is known.</t>
  </si>
  <si>
    <t>3.1. A case where the figure of Total Component(A) and EE fee(B) are known.</t>
  </si>
  <si>
    <t>Cap</t>
  </si>
  <si>
    <t>% of (A+B)</t>
  </si>
  <si>
    <t>Proposed figure</t>
  </si>
  <si>
    <t>Amount (USD)</t>
  </si>
  <si>
    <t>Step4: Fill out the amount (USD) in green cells and adjust the figures until no error messges pop up</t>
  </si>
  <si>
    <t>Single</t>
  </si>
  <si>
    <t>Step1: Chose the type of window (Single or Regional)</t>
  </si>
  <si>
    <t>Project/Program Activity Cost: A</t>
  </si>
  <si>
    <t>Component 1</t>
  </si>
  <si>
    <t>Component 2</t>
  </si>
  <si>
    <t>Component 3</t>
  </si>
  <si>
    <t>Component 4</t>
  </si>
  <si>
    <t>Component 5</t>
  </si>
  <si>
    <t>Component 6</t>
  </si>
  <si>
    <t>Component 7</t>
  </si>
  <si>
    <t>Component 8</t>
  </si>
  <si>
    <t>EE type</t>
  </si>
  <si>
    <t>Step3: Fill out the amount (USD) and Choose EE Type in green cells</t>
  </si>
  <si>
    <t xml:space="preserve">Fees for IE acting as part of EE(s) </t>
  </si>
  <si>
    <t>Fees for Non-IE acting as EE(s)</t>
  </si>
  <si>
    <r>
      <rPr>
        <b/>
        <sz val="12"/>
        <color theme="8" tint="-0.499984740745262"/>
        <rFont val="Calibri"/>
        <family val="2"/>
        <scheme val="minor"/>
      </rPr>
      <t>⇒</t>
    </r>
    <r>
      <rPr>
        <b/>
        <sz val="11"/>
        <color theme="8" tint="-0.499984740745262"/>
        <rFont val="Calibri"/>
        <family val="2"/>
        <scheme val="minor"/>
      </rPr>
      <t xml:space="preserve"> Adjust the figures using the following table (green cells) until no error messges pop 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</si>
</sst>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8" tint="-0.499984740745262"/>
      <name val="Wingdings"/>
      <charset val="2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0" fillId="0" borderId="0" xfId="0" applyFont="1"/>
    <xf numFmtId="0" fontId="0" fillId="0" borderId="1" xfId="0" applyFont="1" applyBorder="1"/>
    <xf numFmtId="166" fontId="4" fillId="4" borderId="1" xfId="1" applyNumberFormat="1" applyFont="1" applyFill="1" applyBorder="1"/>
    <xf numFmtId="165" fontId="2" fillId="0" borderId="0" xfId="0" applyNumberFormat="1" applyFont="1" applyBorder="1" applyAlignment="1">
      <alignment horizontal="left"/>
    </xf>
    <xf numFmtId="0" fontId="3" fillId="0" borderId="0" xfId="0" applyFont="1" applyFill="1" applyBorder="1"/>
    <xf numFmtId="164" fontId="4" fillId="2" borderId="1" xfId="1" applyNumberFormat="1" applyFont="1" applyFill="1" applyBorder="1"/>
    <xf numFmtId="0" fontId="5" fillId="0" borderId="0" xfId="0" applyFont="1"/>
    <xf numFmtId="0" fontId="6" fillId="0" borderId="0" xfId="0" applyFont="1" applyBorder="1" applyAlignment="1">
      <alignment horizontal="right"/>
    </xf>
    <xf numFmtId="165" fontId="6" fillId="0" borderId="0" xfId="2" applyNumberFormat="1" applyFont="1" applyAlignment="1">
      <alignment horizontal="left"/>
    </xf>
    <xf numFmtId="0" fontId="2" fillId="0" borderId="0" xfId="0" applyFont="1" applyBorder="1" applyAlignment="1">
      <alignment horizontal="center"/>
    </xf>
    <xf numFmtId="49" fontId="6" fillId="0" borderId="0" xfId="1" applyNumberFormat="1" applyFont="1" applyAlignment="1">
      <alignment horizontal="right"/>
    </xf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0" fillId="4" borderId="0" xfId="0" applyFont="1" applyFill="1"/>
    <xf numFmtId="0" fontId="9" fillId="0" borderId="0" xfId="0" applyFont="1" applyBorder="1"/>
    <xf numFmtId="164" fontId="4" fillId="0" borderId="1" xfId="1" applyNumberFormat="1" applyFont="1" applyFill="1" applyBorder="1"/>
    <xf numFmtId="166" fontId="10" fillId="4" borderId="1" xfId="1" applyNumberFormat="1" applyFont="1" applyFill="1" applyBorder="1"/>
    <xf numFmtId="166" fontId="10" fillId="2" borderId="1" xfId="1" applyNumberFormat="1" applyFont="1" applyFill="1" applyBorder="1"/>
    <xf numFmtId="0" fontId="10" fillId="4" borderId="0" xfId="0" applyFont="1" applyFill="1" applyBorder="1" applyAlignment="1">
      <alignment horizontal="center"/>
    </xf>
    <xf numFmtId="0" fontId="10" fillId="4" borderId="0" xfId="0" applyFont="1" applyFill="1"/>
    <xf numFmtId="0" fontId="10" fillId="0" borderId="1" xfId="0" applyFont="1" applyBorder="1"/>
    <xf numFmtId="0" fontId="10" fillId="3" borderId="1" xfId="0" applyFont="1" applyFill="1" applyBorder="1"/>
    <xf numFmtId="0" fontId="11" fillId="0" borderId="1" xfId="0" applyFont="1" applyBorder="1"/>
    <xf numFmtId="0" fontId="11" fillId="4" borderId="0" xfId="0" applyFont="1" applyFill="1" applyBorder="1"/>
    <xf numFmtId="165" fontId="10" fillId="0" borderId="1" xfId="2" applyNumberFormat="1" applyFont="1" applyBorder="1"/>
    <xf numFmtId="0" fontId="11" fillId="0" borderId="0" xfId="0" applyFont="1" applyBorder="1"/>
    <xf numFmtId="0" fontId="10" fillId="0" borderId="0" xfId="0" applyFont="1"/>
    <xf numFmtId="0" fontId="13" fillId="0" borderId="1" xfId="0" applyFont="1" applyFill="1" applyBorder="1"/>
    <xf numFmtId="164" fontId="10" fillId="2" borderId="1" xfId="0" applyNumberFormat="1" applyFont="1" applyFill="1" applyBorder="1"/>
    <xf numFmtId="164" fontId="10" fillId="4" borderId="1" xfId="1" applyNumberFormat="1" applyFont="1" applyFill="1" applyBorder="1"/>
    <xf numFmtId="0" fontId="13" fillId="0" borderId="1" xfId="0" applyFont="1" applyBorder="1"/>
    <xf numFmtId="164" fontId="10" fillId="2" borderId="1" xfId="1" applyNumberFormat="1" applyFont="1" applyFill="1" applyBorder="1"/>
    <xf numFmtId="167" fontId="12" fillId="0" borderId="1" xfId="2" applyNumberFormat="1" applyFont="1" applyBorder="1"/>
    <xf numFmtId="164" fontId="10" fillId="0" borderId="1" xfId="1" applyNumberFormat="1" applyFont="1" applyBorder="1"/>
    <xf numFmtId="0" fontId="10" fillId="0" borderId="1" xfId="0" applyFont="1" applyFill="1" applyBorder="1"/>
    <xf numFmtId="0" fontId="10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65" fontId="13" fillId="0" borderId="1" xfId="0" applyNumberFormat="1" applyFont="1" applyBorder="1" applyAlignment="1">
      <alignment horizontal="left"/>
    </xf>
    <xf numFmtId="165" fontId="10" fillId="3" borderId="1" xfId="0" applyNumberFormat="1" applyFont="1" applyFill="1" applyBorder="1"/>
    <xf numFmtId="164" fontId="10" fillId="5" borderId="1" xfId="1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167" fontId="12" fillId="6" borderId="1" xfId="2" applyNumberFormat="1" applyFont="1" applyFill="1" applyBorder="1"/>
    <xf numFmtId="165" fontId="11" fillId="4" borderId="0" xfId="2" applyNumberFormat="1" applyFont="1" applyFill="1" applyBorder="1"/>
    <xf numFmtId="0" fontId="10" fillId="0" borderId="5" xfId="0" applyFont="1" applyBorder="1"/>
    <xf numFmtId="0" fontId="0" fillId="5" borderId="1" xfId="0" applyFont="1" applyFill="1" applyBorder="1"/>
    <xf numFmtId="0" fontId="0" fillId="5" borderId="1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 vertical="center"/>
    </xf>
    <xf numFmtId="0" fontId="0" fillId="0" borderId="0" xfId="0" applyFont="1" applyBorder="1"/>
    <xf numFmtId="164" fontId="10" fillId="4" borderId="0" xfId="1" applyNumberFormat="1" applyFont="1" applyFill="1" applyBorder="1"/>
    <xf numFmtId="0" fontId="0" fillId="2" borderId="1" xfId="0" applyFont="1" applyFill="1" applyBorder="1"/>
    <xf numFmtId="0" fontId="11" fillId="3" borderId="1" xfId="0" applyFont="1" applyFill="1" applyBorder="1"/>
    <xf numFmtId="0" fontId="10" fillId="4" borderId="1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/>
    </xf>
    <xf numFmtId="164" fontId="10" fillId="5" borderId="1" xfId="1" applyNumberFormat="1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1269532</xdr:colOff>
      <xdr:row>4</xdr:row>
      <xdr:rowOff>85400</xdr:rowOff>
    </xdr:from>
    <xdr:to>
      <xdr:col>9</xdr:col>
      <xdr:colOff>98536</xdr:colOff>
      <xdr:row>5</xdr:row>
      <xdr:rowOff>85398</xdr:rowOff>
    </xdr:to>
    <xdr:sp macro="" textlink="">
      <xdr:nvSpPr>
        <xdr:cNvPr id="5" name="Arrow: Bent 4">
          <a:extLst>
            <a:ext uri="{FF2B5EF4-FFF2-40B4-BE49-F238E27FC236}">
              <a16:creationId xmlns:a16="http://schemas.microsoft.com/office/drawing/2014/main" id="{80A9D726-CD4E-A09E-23A1-DB99E8FABCFA}"/>
            </a:ext>
          </a:extLst>
        </xdr:cNvPr>
        <xdr:cNvSpPr/>
      </xdr:nvSpPr>
      <xdr:spPr>
        <a:xfrm rot="5400000">
          <a:off x="4231276" y="-1812171"/>
          <a:ext cx="183929" cy="5673866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561921</xdr:colOff>
      <xdr:row>4</xdr:row>
      <xdr:rowOff>177362</xdr:rowOff>
    </xdr:from>
    <xdr:to>
      <xdr:col>2</xdr:col>
      <xdr:colOff>643757</xdr:colOff>
      <xdr:row>5</xdr:row>
      <xdr:rowOff>151086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87A73211-1BBE-95B4-9DCB-801BB08C4B9F}"/>
            </a:ext>
          </a:extLst>
        </xdr:cNvPr>
        <xdr:cNvSpPr/>
      </xdr:nvSpPr>
      <xdr:spPr>
        <a:xfrm rot="5400000">
          <a:off x="740787" y="1062669"/>
          <a:ext cx="157655" cy="8183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6569</xdr:colOff>
      <xdr:row>5</xdr:row>
      <xdr:rowOff>177362</xdr:rowOff>
    </xdr:from>
    <xdr:to>
      <xdr:col>6</xdr:col>
      <xdr:colOff>85397</xdr:colOff>
      <xdr:row>41</xdr:row>
      <xdr:rowOff>45982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29ED039-24C0-E3AA-6319-5125D42FBE88}"/>
            </a:ext>
          </a:extLst>
        </xdr:cNvPr>
        <xdr:cNvSpPr/>
      </xdr:nvSpPr>
      <xdr:spPr>
        <a:xfrm>
          <a:off x="151086" y="1208690"/>
          <a:ext cx="6568966" cy="6720051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305948</xdr:colOff>
      <xdr:row>5</xdr:row>
      <xdr:rowOff>178676</xdr:rowOff>
    </xdr:from>
    <xdr:to>
      <xdr:col>13</xdr:col>
      <xdr:colOff>199532</xdr:colOff>
      <xdr:row>41</xdr:row>
      <xdr:rowOff>45982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52B803DB-CC39-4D91-B0ED-01AA4B093034}"/>
            </a:ext>
          </a:extLst>
        </xdr:cNvPr>
        <xdr:cNvSpPr/>
      </xdr:nvSpPr>
      <xdr:spPr>
        <a:xfrm>
          <a:off x="6933761" y="1020051"/>
          <a:ext cx="8339084" cy="6717369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FC0E-C9F5-4F73-8779-BBEA68760A09}">
  <dimension ref="B1:O44"/>
  <sheetViews>
    <sheetView showGridLines="0" tabSelected="1" zoomScale="115" zoomScaleNormal="115" workbookViewId="0">
      <selection activeCell="B2" sqref="B2"/>
    </sheetView>
  </sheetViews>
  <sheetFormatPr defaultColWidth="9.140625" defaultRowHeight="15" x14ac:dyDescent="0.25"/>
  <cols>
    <col min="1" max="1" width="2.140625" style="3" customWidth="1"/>
    <col min="2" max="2" width="2.28515625" style="3" customWidth="1"/>
    <col min="3" max="3" width="24" style="3" customWidth="1"/>
    <col min="4" max="4" width="14.28515625" style="3" customWidth="1"/>
    <col min="5" max="5" width="10" style="1" customWidth="1"/>
    <col min="6" max="6" width="46.7109375" style="3" customWidth="1"/>
    <col min="7" max="7" width="5.42578125" style="3" customWidth="1"/>
    <col min="8" max="8" width="2.85546875" style="3" customWidth="1"/>
    <col min="9" max="9" width="1.85546875" style="3" customWidth="1"/>
    <col min="10" max="10" width="42.85546875" style="3" customWidth="1"/>
    <col min="11" max="11" width="13.5703125" style="3" customWidth="1"/>
    <col min="12" max="12" width="13.85546875" style="3" customWidth="1"/>
    <col min="13" max="13" width="49" style="3" customWidth="1"/>
    <col min="14" max="15" width="7.5703125" style="17" customWidth="1"/>
    <col min="16" max="16384" width="9.140625" style="3"/>
  </cols>
  <sheetData>
    <row r="1" spans="2:15" ht="7.5" customHeight="1" x14ac:dyDescent="0.25"/>
    <row r="2" spans="2:15" ht="15.75" x14ac:dyDescent="0.25">
      <c r="B2" s="9" t="s">
        <v>27</v>
      </c>
    </row>
    <row r="3" spans="2:15" ht="14.25" customHeight="1" x14ac:dyDescent="0.25">
      <c r="C3" s="4" t="s">
        <v>2</v>
      </c>
      <c r="D3" s="39" t="s">
        <v>26</v>
      </c>
      <c r="E3" s="10"/>
      <c r="F3" s="11"/>
      <c r="G3" s="11"/>
      <c r="J3" s="17"/>
    </row>
    <row r="4" spans="2:15" ht="14.25" customHeight="1" x14ac:dyDescent="0.25"/>
    <row r="5" spans="2:15" ht="14.25" customHeight="1" x14ac:dyDescent="0.25">
      <c r="B5" s="9" t="s">
        <v>13</v>
      </c>
    </row>
    <row r="6" spans="2:15" x14ac:dyDescent="0.25">
      <c r="B6" s="14"/>
    </row>
    <row r="7" spans="2:15" ht="14.25" customHeight="1" x14ac:dyDescent="0.25">
      <c r="B7" s="18" t="s">
        <v>15</v>
      </c>
      <c r="E7" s="3"/>
      <c r="H7" s="18" t="s">
        <v>14</v>
      </c>
      <c r="I7" s="18"/>
      <c r="M7" s="15"/>
      <c r="N7" s="44"/>
      <c r="O7" s="44"/>
    </row>
    <row r="8" spans="2:15" ht="14.25" customHeight="1" x14ac:dyDescent="0.25">
      <c r="B8" s="9"/>
      <c r="C8" s="15"/>
      <c r="E8" s="13"/>
    </row>
    <row r="9" spans="2:15" ht="14.25" customHeight="1" x14ac:dyDescent="0.25">
      <c r="C9" s="16" t="s">
        <v>10</v>
      </c>
      <c r="H9" s="9" t="s">
        <v>38</v>
      </c>
      <c r="I9" s="14"/>
    </row>
    <row r="10" spans="2:15" ht="14.25" customHeight="1" x14ac:dyDescent="0.25">
      <c r="C10" s="40" t="s">
        <v>11</v>
      </c>
      <c r="D10" s="41">
        <f>IF(AND(D3="Single"),9.5%,
IF(AND(D3="Regional"),10%,
""))</f>
        <v>9.5000000000000001E-2</v>
      </c>
      <c r="H10" s="9"/>
      <c r="I10" s="14"/>
      <c r="J10" s="49" t="s">
        <v>28</v>
      </c>
      <c r="K10" s="49" t="s">
        <v>24</v>
      </c>
      <c r="L10" s="50" t="s">
        <v>37</v>
      </c>
      <c r="M10" s="51" t="s">
        <v>1</v>
      </c>
    </row>
    <row r="11" spans="2:15" ht="14.25" customHeight="1" x14ac:dyDescent="0.25">
      <c r="C11" s="40" t="s">
        <v>12</v>
      </c>
      <c r="D11" s="41">
        <f>IF(AND(D3="Single"),8.5%,
IF(AND(D3="Regional"),10%,""))</f>
        <v>8.5000000000000006E-2</v>
      </c>
      <c r="J11" s="4" t="s">
        <v>29</v>
      </c>
      <c r="K11" s="54"/>
      <c r="L11" s="54"/>
      <c r="M11" s="26" t="str">
        <f>IF(K11=INT(K11),"","Adjust to be a whole number ")</f>
        <v/>
      </c>
    </row>
    <row r="12" spans="2:15" ht="14.25" customHeight="1" x14ac:dyDescent="0.25">
      <c r="C12" s="12"/>
      <c r="D12" s="6"/>
      <c r="J12" s="4" t="s">
        <v>30</v>
      </c>
      <c r="K12" s="54"/>
      <c r="L12" s="54"/>
      <c r="M12" s="26" t="str">
        <f t="shared" ref="M12:M19" si="0">IF(K12=INT(K12),"","Adjust to be a whole number ")</f>
        <v/>
      </c>
    </row>
    <row r="13" spans="2:15" ht="14.25" customHeight="1" x14ac:dyDescent="0.25">
      <c r="J13" s="4" t="s">
        <v>31</v>
      </c>
      <c r="K13" s="54"/>
      <c r="L13" s="54"/>
      <c r="M13" s="26" t="str">
        <f t="shared" si="0"/>
        <v/>
      </c>
    </row>
    <row r="14" spans="2:15" ht="15" customHeight="1" x14ac:dyDescent="0.25">
      <c r="B14" s="9" t="s">
        <v>9</v>
      </c>
      <c r="C14" s="2"/>
      <c r="J14" s="4" t="s">
        <v>32</v>
      </c>
      <c r="K14" s="54"/>
      <c r="L14" s="54"/>
      <c r="M14" s="26" t="str">
        <f t="shared" si="0"/>
        <v/>
      </c>
    </row>
    <row r="15" spans="2:15" x14ac:dyDescent="0.25">
      <c r="C15" s="2" t="s">
        <v>20</v>
      </c>
      <c r="G15" s="17"/>
      <c r="J15" s="4" t="s">
        <v>33</v>
      </c>
      <c r="K15" s="54"/>
      <c r="L15" s="54"/>
      <c r="M15" s="26" t="str">
        <f t="shared" si="0"/>
        <v/>
      </c>
    </row>
    <row r="16" spans="2:15" x14ac:dyDescent="0.25">
      <c r="C16" s="65"/>
      <c r="D16" s="62" t="s">
        <v>18</v>
      </c>
      <c r="E16" s="62"/>
      <c r="F16" s="59" t="s">
        <v>1</v>
      </c>
      <c r="G16" s="22"/>
      <c r="J16" s="4" t="s">
        <v>34</v>
      </c>
      <c r="K16" s="54"/>
      <c r="L16" s="54"/>
      <c r="M16" s="26" t="str">
        <f t="shared" si="0"/>
        <v/>
      </c>
      <c r="N16" s="45"/>
      <c r="O16" s="45"/>
    </row>
    <row r="17" spans="3:15" x14ac:dyDescent="0.25">
      <c r="C17" s="66"/>
      <c r="D17" s="43" t="s">
        <v>16</v>
      </c>
      <c r="E17" s="43" t="s">
        <v>22</v>
      </c>
      <c r="F17" s="60"/>
      <c r="G17" s="27"/>
      <c r="J17" s="4" t="s">
        <v>35</v>
      </c>
      <c r="K17" s="54"/>
      <c r="L17" s="54"/>
      <c r="M17" s="26" t="str">
        <f t="shared" si="0"/>
        <v/>
      </c>
      <c r="N17" s="27"/>
      <c r="O17" s="27"/>
    </row>
    <row r="18" spans="3:15" x14ac:dyDescent="0.25">
      <c r="C18" s="34" t="s">
        <v>4</v>
      </c>
      <c r="D18" s="35"/>
      <c r="E18" s="25"/>
      <c r="F18" s="26" t="str">
        <f>IF(D18=INT(D18),"","Adjust to be a whole number ")</f>
        <v/>
      </c>
      <c r="G18" s="27"/>
      <c r="J18" s="4" t="s">
        <v>36</v>
      </c>
      <c r="K18" s="54"/>
      <c r="L18" s="54"/>
      <c r="M18" s="26" t="str">
        <f t="shared" si="0"/>
        <v/>
      </c>
      <c r="N18" s="27"/>
      <c r="O18" s="27"/>
    </row>
    <row r="19" spans="3:15" x14ac:dyDescent="0.25">
      <c r="C19" s="34" t="s">
        <v>5</v>
      </c>
      <c r="D19" s="8"/>
      <c r="E19" s="28" t="e">
        <f>D19/$D20</f>
        <v>#DIV/0!</v>
      </c>
      <c r="F19" s="26" t="e">
        <f>IF(D19=INT(D19),"","Adjust to be a whole number  ")&amp;IF(E19&gt;$D$10,"Adjust to the Cap of " &amp; TEXT(MIN(E19, D10), "0.0%"),"")</f>
        <v>#DIV/0!</v>
      </c>
      <c r="G19" s="27"/>
      <c r="J19" s="4" t="s">
        <v>4</v>
      </c>
      <c r="K19" s="33">
        <f>SUM(K11:K18)</f>
        <v>0</v>
      </c>
      <c r="L19" s="55"/>
      <c r="M19" s="26" t="str">
        <f t="shared" si="0"/>
        <v/>
      </c>
      <c r="N19" s="27"/>
      <c r="O19" s="27"/>
    </row>
    <row r="20" spans="3:15" x14ac:dyDescent="0.25">
      <c r="C20" s="24" t="s">
        <v>6</v>
      </c>
      <c r="D20" s="37">
        <f>D18+D19</f>
        <v>0</v>
      </c>
      <c r="E20" s="25"/>
      <c r="F20" s="26" t="str">
        <f>IF(D20=INT(D20),"","Adjust to be a whole number ")</f>
        <v/>
      </c>
      <c r="G20" s="27"/>
      <c r="K20" s="53"/>
      <c r="L20" s="29"/>
      <c r="M20" s="52"/>
      <c r="N20" s="47"/>
      <c r="O20" s="47"/>
    </row>
    <row r="21" spans="3:15" x14ac:dyDescent="0.25">
      <c r="C21" s="24" t="s">
        <v>7</v>
      </c>
      <c r="D21" s="33">
        <f>ROUNDDOWN(D20*$D$11,0)</f>
        <v>0</v>
      </c>
      <c r="E21" s="28" t="e">
        <f>D21/$D20</f>
        <v>#DIV/0!</v>
      </c>
      <c r="F21" s="26" t="e">
        <f>IF(D21=INT(D21),"","Adjust to be a whole number    ")&amp;IF(E21&gt;$D$11,"Adjust to the Cap of "&amp; TEXT(MIN(E21, D11), "0.0%"),"")</f>
        <v>#DIV/0!</v>
      </c>
      <c r="G21" s="27"/>
      <c r="N21" s="27"/>
      <c r="O21" s="27"/>
    </row>
    <row r="22" spans="3:15" ht="15.75" x14ac:dyDescent="0.25">
      <c r="C22" s="38" t="s">
        <v>8</v>
      </c>
      <c r="D22" s="37">
        <f>+D20+D21</f>
        <v>0</v>
      </c>
      <c r="E22" s="25"/>
      <c r="F22" s="26" t="str">
        <f>IF(D22=INT(D22),"","Adjust to be a whole number ")</f>
        <v/>
      </c>
      <c r="G22" s="17"/>
      <c r="H22" s="9" t="s">
        <v>25</v>
      </c>
      <c r="I22" s="14"/>
      <c r="J22" s="2"/>
      <c r="L22" s="1"/>
    </row>
    <row r="23" spans="3:15" x14ac:dyDescent="0.25">
      <c r="G23" s="17"/>
      <c r="H23" s="23"/>
      <c r="I23" s="67"/>
      <c r="J23" s="68"/>
      <c r="K23" s="62" t="s">
        <v>24</v>
      </c>
      <c r="L23" s="62"/>
      <c r="M23" s="59" t="s">
        <v>1</v>
      </c>
    </row>
    <row r="24" spans="3:15" x14ac:dyDescent="0.25">
      <c r="G24" s="22"/>
      <c r="H24" s="23"/>
      <c r="I24" s="69"/>
      <c r="J24" s="70"/>
      <c r="K24" s="43" t="s">
        <v>23</v>
      </c>
      <c r="L24" s="43" t="s">
        <v>21</v>
      </c>
      <c r="M24" s="60"/>
      <c r="N24" s="45"/>
      <c r="O24" s="45"/>
    </row>
    <row r="25" spans="3:15" x14ac:dyDescent="0.25">
      <c r="C25" s="2" t="s">
        <v>19</v>
      </c>
      <c r="G25" s="27"/>
      <c r="H25" s="23"/>
      <c r="I25" s="58" t="s">
        <v>4</v>
      </c>
      <c r="J25" s="58"/>
      <c r="K25" s="33">
        <f>K19</f>
        <v>0</v>
      </c>
      <c r="L25" s="25"/>
      <c r="M25" s="26" t="str">
        <f>IF(K25=INT(K25),"","Adjust to be a whole number ")</f>
        <v/>
      </c>
      <c r="N25" s="27"/>
      <c r="O25" s="27"/>
    </row>
    <row r="26" spans="3:15" x14ac:dyDescent="0.25">
      <c r="C26" s="65"/>
      <c r="D26" s="62" t="s">
        <v>0</v>
      </c>
      <c r="E26" s="62"/>
      <c r="F26" s="59" t="s">
        <v>1</v>
      </c>
      <c r="G26" s="29"/>
      <c r="H26" s="23"/>
      <c r="I26" s="56"/>
      <c r="J26" s="34" t="s">
        <v>39</v>
      </c>
      <c r="K26" s="35"/>
      <c r="L26" s="36">
        <f>ROUNDDOWN((1.5%*SUMIF($L$11:$L$18,"IE executes as EE",$K$11:$K$18)/(1-1.5%)),0)</f>
        <v>0</v>
      </c>
      <c r="M26" s="26" t="str">
        <f>IF(K26=INT(K26),"","Adjust to be a whole number  ")&amp;IF(K26&gt;L26,"Adjust to the Cap of " &amp; "USD"&amp;L26,"")</f>
        <v/>
      </c>
      <c r="N26" s="27"/>
      <c r="O26" s="27"/>
    </row>
    <row r="27" spans="3:15" x14ac:dyDescent="0.25">
      <c r="C27" s="66"/>
      <c r="D27" s="43" t="s">
        <v>16</v>
      </c>
      <c r="E27" s="43" t="s">
        <v>22</v>
      </c>
      <c r="F27" s="60"/>
      <c r="G27" s="29"/>
      <c r="H27" s="23"/>
      <c r="I27" s="57"/>
      <c r="J27" s="34" t="s">
        <v>40</v>
      </c>
      <c r="K27" s="35"/>
      <c r="L27" s="36">
        <f>ROUNDDOWN(SUMIF($L$11:$L$18,"Non-IE executes as EE",$K$11:$K$18)*$D$10/(1-$D$10),0)</f>
        <v>0</v>
      </c>
      <c r="M27" s="26" t="str">
        <f>IF(K27=INT(K27),"","Adjust to be a whole number  ")&amp;IF(K27&gt;L27,"Adjust to the Cap of " &amp; "USD"&amp;L27,"")</f>
        <v/>
      </c>
      <c r="N27" s="27"/>
      <c r="O27" s="27"/>
    </row>
    <row r="28" spans="3:15" x14ac:dyDescent="0.25">
      <c r="C28" s="24" t="s">
        <v>4</v>
      </c>
      <c r="D28" s="20">
        <f>D30-D29</f>
        <v>0</v>
      </c>
      <c r="E28" s="25"/>
      <c r="F28" s="26" t="str">
        <f>IF(D28=INT(D28),"","Adjust to be a whole number")</f>
        <v/>
      </c>
      <c r="G28" s="29"/>
      <c r="H28" s="23"/>
      <c r="I28" s="48" t="s">
        <v>17</v>
      </c>
      <c r="J28" s="4"/>
      <c r="K28" s="19">
        <f>K26+K27</f>
        <v>0</v>
      </c>
      <c r="L28" s="46"/>
      <c r="M28" s="26" t="str">
        <f>IF(K28=INT(K28),"","Adjust to be a whole number ")</f>
        <v/>
      </c>
      <c r="N28" s="27"/>
      <c r="O28" s="27"/>
    </row>
    <row r="29" spans="3:15" x14ac:dyDescent="0.25">
      <c r="C29" s="24" t="s">
        <v>5</v>
      </c>
      <c r="D29" s="5">
        <f>D30*$D$10</f>
        <v>0</v>
      </c>
      <c r="E29" s="28" t="e">
        <f>D29/$D30</f>
        <v>#DIV/0!</v>
      </c>
      <c r="F29" s="26" t="e">
        <f>IF(D29=INT(D29),"","Adjust to be a whole number    ")&amp;IF(E29&gt;$D$10,"Adjust to the Cap of "&amp; TEXT(MIN(E29, D10), "0.0%"),"")</f>
        <v>#DIV/0!</v>
      </c>
      <c r="G29" s="29"/>
      <c r="H29" s="17"/>
      <c r="I29" s="58" t="s">
        <v>6</v>
      </c>
      <c r="J29" s="58"/>
      <c r="K29" s="37">
        <f>K25+K28</f>
        <v>0</v>
      </c>
      <c r="L29" s="46"/>
      <c r="M29" s="26" t="str">
        <f>IF(K29=INT(K29),"","Adjust to be a whole number ")</f>
        <v/>
      </c>
      <c r="N29" s="27"/>
      <c r="O29" s="27"/>
    </row>
    <row r="30" spans="3:15" x14ac:dyDescent="0.25">
      <c r="C30" s="24" t="s">
        <v>6</v>
      </c>
      <c r="D30" s="20">
        <f>$D32/(1+$D$11)</f>
        <v>0</v>
      </c>
      <c r="E30" s="25"/>
      <c r="F30" s="26" t="str">
        <f>IF(D30=INT(D30),"","Adjust to be a whole number ")</f>
        <v/>
      </c>
      <c r="H30" s="17"/>
      <c r="I30" s="58" t="s">
        <v>7</v>
      </c>
      <c r="J30" s="58"/>
      <c r="K30" s="33">
        <f>ROUNDDOWN(K29*$D$11,0)</f>
        <v>0</v>
      </c>
      <c r="L30" s="46"/>
      <c r="M30" s="26" t="str">
        <f>IF(K30=INT(K30),"","Adjust to be a whole number ")</f>
        <v/>
      </c>
    </row>
    <row r="31" spans="3:15" x14ac:dyDescent="0.25">
      <c r="C31" s="24" t="s">
        <v>7</v>
      </c>
      <c r="D31" s="20">
        <f>D30*$D$11</f>
        <v>0</v>
      </c>
      <c r="E31" s="28" t="e">
        <f>D31/$D30</f>
        <v>#DIV/0!</v>
      </c>
      <c r="F31" s="26" t="e">
        <f>IF(D31=INT(D31),"","Adjust to be a whole number   ")&amp;IF(E31&gt;$D$11,"Adjust to the Cap of "&amp; TEXT(MIN(E31, D11), "0.0%"),"")</f>
        <v>#DIV/0!</v>
      </c>
      <c r="H31" s="23"/>
      <c r="I31" s="61" t="s">
        <v>8</v>
      </c>
      <c r="J31" s="61"/>
      <c r="K31" s="37">
        <f>+K29+K30</f>
        <v>0</v>
      </c>
      <c r="L31" s="25"/>
      <c r="M31" s="26" t="str">
        <f>IF(K31=INT(K31),"","Adjust to be a whole number ")</f>
        <v/>
      </c>
    </row>
    <row r="32" spans="3:15" x14ac:dyDescent="0.25">
      <c r="C32" s="31" t="s">
        <v>8</v>
      </c>
      <c r="D32" s="21"/>
      <c r="E32" s="25"/>
      <c r="F32" s="26" t="str">
        <f>IF(D32=INT(D32),"","Adjust to be a whole number ")</f>
        <v/>
      </c>
      <c r="H32" s="23"/>
      <c r="I32" s="23"/>
      <c r="L32" s="1"/>
      <c r="N32" s="45"/>
      <c r="O32" s="45"/>
    </row>
    <row r="33" spans="3:15" x14ac:dyDescent="0.25">
      <c r="H33" s="30"/>
      <c r="I33" s="7"/>
      <c r="N33" s="27"/>
      <c r="O33" s="27"/>
    </row>
    <row r="34" spans="3:15" ht="15.75" x14ac:dyDescent="0.25">
      <c r="C34" s="7" t="s">
        <v>41</v>
      </c>
      <c r="G34" s="29"/>
      <c r="H34" s="30"/>
      <c r="N34" s="27"/>
      <c r="O34" s="27"/>
    </row>
    <row r="35" spans="3:15" x14ac:dyDescent="0.25">
      <c r="C35" s="65"/>
      <c r="D35" s="63" t="s">
        <v>3</v>
      </c>
      <c r="E35" s="64"/>
      <c r="F35" s="59" t="s">
        <v>1</v>
      </c>
      <c r="G35" s="29"/>
      <c r="H35" s="30"/>
      <c r="N35" s="27"/>
      <c r="O35" s="27"/>
    </row>
    <row r="36" spans="3:15" x14ac:dyDescent="0.25">
      <c r="C36" s="66"/>
      <c r="D36" s="43" t="s">
        <v>16</v>
      </c>
      <c r="E36" s="43" t="s">
        <v>22</v>
      </c>
      <c r="F36" s="60"/>
      <c r="G36" s="29"/>
      <c r="H36" s="30"/>
      <c r="N36" s="27"/>
      <c r="O36" s="27"/>
    </row>
    <row r="37" spans="3:15" x14ac:dyDescent="0.25">
      <c r="C37" s="34" t="s">
        <v>4</v>
      </c>
      <c r="D37" s="32"/>
      <c r="E37" s="25"/>
      <c r="F37" s="26" t="str">
        <f>IF(D37=INT(D37),"","Adjust to be a whole number ")</f>
        <v/>
      </c>
      <c r="G37" s="29"/>
      <c r="N37" s="27"/>
      <c r="O37" s="27"/>
    </row>
    <row r="38" spans="3:15" x14ac:dyDescent="0.25">
      <c r="C38" s="34" t="s">
        <v>5</v>
      </c>
      <c r="D38" s="32"/>
      <c r="E38" s="28" t="e">
        <f>D38/$D$39</f>
        <v>#DIV/0!</v>
      </c>
      <c r="F38" s="26" t="e">
        <f>IF(D38=INT(D38),"","Adjust to be a whole number    ")&amp;IF(E38&gt;$D$10,"Adjust to the Cap of "&amp;TEXT(MIN(E38, D10), "0.0%"),"")</f>
        <v>#DIV/0!</v>
      </c>
    </row>
    <row r="39" spans="3:15" x14ac:dyDescent="0.25">
      <c r="C39" s="24" t="s">
        <v>6</v>
      </c>
      <c r="D39" s="33">
        <f>+D37+D38</f>
        <v>0</v>
      </c>
      <c r="E39" s="42"/>
      <c r="F39" s="26" t="str">
        <f>IF(D39=INT(D39),"","Adjust to be a whole number ")</f>
        <v/>
      </c>
      <c r="H39" s="30"/>
    </row>
    <row r="40" spans="3:15" x14ac:dyDescent="0.25">
      <c r="C40" s="34" t="s">
        <v>7</v>
      </c>
      <c r="D40" s="32"/>
      <c r="E40" s="28" t="e">
        <f>D40/$D$39</f>
        <v>#DIV/0!</v>
      </c>
      <c r="F40" s="26" t="e">
        <f>IF(D40=INT(D40),"","Adjust to be a whole number   ")&amp;IF(E40&gt;$D$11,"Adjust to the Cap of "&amp;TEXT(MIN(E38, D11), "0.0%"),"")</f>
        <v>#DIV/0!</v>
      </c>
      <c r="H40" s="30"/>
    </row>
    <row r="41" spans="3:15" x14ac:dyDescent="0.25">
      <c r="C41" s="38" t="s">
        <v>8</v>
      </c>
      <c r="D41" s="33">
        <f>+D39+D40</f>
        <v>0</v>
      </c>
      <c r="E41" s="25"/>
      <c r="F41" s="26" t="str">
        <f>IF(D41=INT(D41),"","Adjust to be a whole number ")</f>
        <v/>
      </c>
      <c r="H41" s="30"/>
    </row>
    <row r="42" spans="3:15" x14ac:dyDescent="0.25">
      <c r="H42" s="30"/>
    </row>
    <row r="43" spans="3:15" x14ac:dyDescent="0.25">
      <c r="H43" s="30"/>
    </row>
    <row r="44" spans="3:15" x14ac:dyDescent="0.25">
      <c r="H44" s="30"/>
    </row>
  </sheetData>
  <mergeCells count="17">
    <mergeCell ref="C16:C17"/>
    <mergeCell ref="D16:E16"/>
    <mergeCell ref="F16:F17"/>
    <mergeCell ref="K23:L23"/>
    <mergeCell ref="I23:J24"/>
    <mergeCell ref="I31:J31"/>
    <mergeCell ref="D26:E26"/>
    <mergeCell ref="D35:E35"/>
    <mergeCell ref="C26:C27"/>
    <mergeCell ref="F26:F27"/>
    <mergeCell ref="C35:C36"/>
    <mergeCell ref="F35:F36"/>
    <mergeCell ref="I26:I27"/>
    <mergeCell ref="I25:J25"/>
    <mergeCell ref="I29:J29"/>
    <mergeCell ref="I30:J30"/>
    <mergeCell ref="M23:M24"/>
  </mergeCells>
  <phoneticPr fontId="14" type="noConversion"/>
  <dataValidations count="2">
    <dataValidation type="list" allowBlank="1" showInputMessage="1" showErrorMessage="1" sqref="D3" xr:uid="{641369C7-F5BF-4BCB-B037-5C7BE8A97894}">
      <formula1>"Single, Regional"</formula1>
    </dataValidation>
    <dataValidation type="list" allowBlank="1" showInputMessage="1" showErrorMessage="1" sqref="L11:L18" xr:uid="{75EA19A9-B2E3-4E93-93EC-43D03D84D24B}">
      <formula1>"IE executes as EE, Non-IE executes as EE"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2024-01-23T22:23:07Z</dcterms:created>
  <dcterms:modified xsi:type="dcterms:W3CDTF">2024-04-30T19:53:05Z</dcterms:modified>
</cp:coreProperties>
</file>